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이것저것잡것\바탕화면\107호 관리비임대정산완결 20251001정리\"/>
    </mc:Choice>
  </mc:AlternateContent>
  <xr:revisionPtr revIDLastSave="0" documentId="13_ncr:1_{3A17CDDA-A881-4410-B80F-1401963B0D4E}" xr6:coauthVersionLast="47" xr6:coauthVersionMax="47" xr10:uidLastSave="{00000000-0000-0000-0000-000000000000}"/>
  <bookViews>
    <workbookView xWindow="-120" yWindow="-120" windowWidth="38640" windowHeight="21120" xr2:uid="{85962A34-A2E5-4CF0-AC29-ABBB98DDF9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1" i="1" l="1"/>
  <c r="Z36" i="1"/>
  <c r="V36" i="1"/>
  <c r="B37" i="1"/>
  <c r="C29" i="1"/>
  <c r="D29" i="1"/>
  <c r="E29" i="1"/>
  <c r="F29" i="1"/>
  <c r="G29" i="1"/>
  <c r="H29" i="1"/>
  <c r="I29" i="1"/>
  <c r="J29" i="1"/>
  <c r="K29" i="1"/>
  <c r="L29" i="1"/>
  <c r="M29" i="1"/>
  <c r="B29" i="1"/>
  <c r="C15" i="1"/>
  <c r="D15" i="1"/>
  <c r="E15" i="1"/>
  <c r="B33" i="1" s="1"/>
  <c r="F15" i="1"/>
  <c r="G15" i="1"/>
  <c r="H15" i="1"/>
  <c r="I15" i="1"/>
  <c r="J15" i="1"/>
  <c r="K15" i="1"/>
  <c r="L15" i="1"/>
  <c r="M15" i="1"/>
  <c r="B15" i="1"/>
  <c r="B32" i="1" l="1"/>
  <c r="B34" i="1" s="1"/>
  <c r="B36" i="1" s="1"/>
</calcChain>
</file>

<file path=xl/sharedStrings.xml><?xml version="1.0" encoding="utf-8"?>
<sst xmlns="http://schemas.openxmlformats.org/spreadsheetml/2006/main" count="69" uniqueCount="63">
  <si>
    <t>22년1월</t>
    <phoneticPr fontId="2" type="noConversion"/>
  </si>
  <si>
    <t>22년2월</t>
  </si>
  <si>
    <t>22년3월</t>
  </si>
  <si>
    <t>22년4월</t>
  </si>
  <si>
    <t>22년5월</t>
  </si>
  <si>
    <t>22년6월</t>
  </si>
  <si>
    <t>22년7월</t>
  </si>
  <si>
    <t>22년8월</t>
  </si>
  <si>
    <t>22년9월</t>
  </si>
  <si>
    <t>22년10월</t>
  </si>
  <si>
    <t>22년11월</t>
  </si>
  <si>
    <t>22년12월</t>
  </si>
  <si>
    <t>관리비</t>
    <phoneticPr fontId="2" type="noConversion"/>
  </si>
  <si>
    <t>수선충당</t>
    <phoneticPr fontId="2" type="noConversion"/>
  </si>
  <si>
    <t>임대료</t>
    <phoneticPr fontId="2" type="noConversion"/>
  </si>
  <si>
    <t>충당입금</t>
    <phoneticPr fontId="2" type="noConversion"/>
  </si>
  <si>
    <t>임대입금일</t>
    <phoneticPr fontId="2" type="noConversion"/>
  </si>
  <si>
    <t>2월25일</t>
    <phoneticPr fontId="2" type="noConversion"/>
  </si>
  <si>
    <t>23년1월</t>
    <phoneticPr fontId="2" type="noConversion"/>
  </si>
  <si>
    <t>23년2월</t>
  </si>
  <si>
    <t>23년3월</t>
  </si>
  <si>
    <t>23년4월</t>
  </si>
  <si>
    <t>23년5월</t>
  </si>
  <si>
    <t>23년6월</t>
  </si>
  <si>
    <t>23년7월</t>
  </si>
  <si>
    <t>23년8월</t>
  </si>
  <si>
    <t>23년9월</t>
  </si>
  <si>
    <t>23년10월</t>
  </si>
  <si>
    <t>23년11월</t>
  </si>
  <si>
    <t>23년12월</t>
  </si>
  <si>
    <t>24년1월</t>
    <phoneticPr fontId="2" type="noConversion"/>
  </si>
  <si>
    <t>24년2월</t>
  </si>
  <si>
    <t>24년3월</t>
  </si>
  <si>
    <t>24년4월</t>
  </si>
  <si>
    <t>24년5월</t>
  </si>
  <si>
    <t>24년6월</t>
  </si>
  <si>
    <t>24년7월</t>
  </si>
  <si>
    <t>24년8월</t>
  </si>
  <si>
    <t>24년9월</t>
  </si>
  <si>
    <t>24년10월</t>
  </si>
  <si>
    <t>24년11월</t>
  </si>
  <si>
    <t>24년12월</t>
  </si>
  <si>
    <t>25년1월</t>
    <phoneticPr fontId="2" type="noConversion"/>
  </si>
  <si>
    <t>25년2월</t>
  </si>
  <si>
    <t>25년3월</t>
  </si>
  <si>
    <t>25년4월</t>
  </si>
  <si>
    <t>25년5월</t>
  </si>
  <si>
    <t>25년6월</t>
  </si>
  <si>
    <t>25년7월</t>
  </si>
  <si>
    <t>25년8월</t>
  </si>
  <si>
    <t>25년9월</t>
  </si>
  <si>
    <t>25년10월</t>
  </si>
  <si>
    <t>25년11월</t>
  </si>
  <si>
    <t>25년12월</t>
  </si>
  <si>
    <t>수선충당금</t>
    <phoneticPr fontId="2" type="noConversion"/>
  </si>
  <si>
    <t>청구관리비</t>
    <phoneticPr fontId="2" type="noConversion"/>
  </si>
  <si>
    <t>청구임대료</t>
    <phoneticPr fontId="2" type="noConversion"/>
  </si>
  <si>
    <t>임대료입금</t>
    <phoneticPr fontId="2" type="noConversion"/>
  </si>
  <si>
    <t>합산미수금</t>
    <phoneticPr fontId="2" type="noConversion"/>
  </si>
  <si>
    <t>총미수금</t>
    <phoneticPr fontId="2" type="noConversion"/>
  </si>
  <si>
    <t>107호 임대료및 관리비 미수내역</t>
    <phoneticPr fontId="2" type="noConversion"/>
  </si>
  <si>
    <t>총 미수금은 15,052,690원
관리비총액    4,052,690원
수선충당금      555,000원 
관리비완납시 수선 충당금 반환함</t>
    <phoneticPr fontId="2" type="noConversion"/>
  </si>
  <si>
    <t xml:space="preserve">임대료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</si>
</sst>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2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1" fontId="3" fillId="0" borderId="1" xfId="1" applyFont="1" applyBorder="1">
      <alignment vertical="center"/>
    </xf>
    <xf numFmtId="3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6" fillId="2" borderId="1" xfId="1" applyFont="1" applyFill="1" applyBorder="1">
      <alignment vertical="center"/>
    </xf>
    <xf numFmtId="41" fontId="0" fillId="0" borderId="1" xfId="1" applyFont="1" applyBorder="1">
      <alignment vertical="center"/>
    </xf>
    <xf numFmtId="41" fontId="7" fillId="0" borderId="1" xfId="1" applyFont="1" applyBorder="1">
      <alignment vertical="center"/>
    </xf>
    <xf numFmtId="41" fontId="7" fillId="2" borderId="1" xfId="1" applyFont="1" applyFill="1" applyBorder="1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41" fontId="0" fillId="0" borderId="1" xfId="0" applyNumberFormat="1" applyBorder="1" applyAlignment="1">
      <alignment horizontal="right" vertical="center"/>
    </xf>
    <xf numFmtId="41" fontId="0" fillId="0" borderId="0" xfId="0" applyNumberFormat="1" applyAlignment="1">
      <alignment horizontal="right" vertical="center"/>
    </xf>
    <xf numFmtId="41" fontId="0" fillId="3" borderId="1" xfId="0" applyNumberFormat="1" applyFill="1" applyBorder="1" applyAlignment="1">
      <alignment horizontal="right" vertical="center"/>
    </xf>
    <xf numFmtId="41" fontId="0" fillId="4" borderId="1" xfId="0" applyNumberFormat="1" applyFill="1" applyBorder="1" applyAlignment="1">
      <alignment horizontal="right" vertical="center"/>
    </xf>
    <xf numFmtId="41" fontId="0" fillId="5" borderId="1" xfId="0" applyNumberFormat="1" applyFill="1" applyBorder="1" applyAlignment="1">
      <alignment horizontal="right" vertical="center"/>
    </xf>
    <xf numFmtId="0" fontId="8" fillId="0" borderId="0" xfId="0" applyFont="1">
      <alignment vertical="center"/>
    </xf>
    <xf numFmtId="41" fontId="9" fillId="6" borderId="1" xfId="0" applyNumberFormat="1" applyFont="1" applyFill="1" applyBorder="1" applyAlignment="1">
      <alignment horizontal="right" vertical="center"/>
    </xf>
    <xf numFmtId="0" fontId="8" fillId="0" borderId="1" xfId="0" applyFont="1" applyBorder="1">
      <alignment vertical="center"/>
    </xf>
    <xf numFmtId="3" fontId="9" fillId="0" borderId="1" xfId="0" applyNumberFormat="1" applyFont="1" applyBorder="1" applyAlignment="1">
      <alignment horizontal="right" vertical="center"/>
    </xf>
    <xf numFmtId="41" fontId="9" fillId="0" borderId="1" xfId="0" applyNumberFormat="1" applyFont="1" applyBorder="1" applyAlignment="1">
      <alignment horizontal="right" vertical="center"/>
    </xf>
    <xf numFmtId="41" fontId="0" fillId="0" borderId="0" xfId="0" applyNumberFormat="1">
      <alignment vertical="center"/>
    </xf>
    <xf numFmtId="0" fontId="11" fillId="0" borderId="0" xfId="0" applyFont="1">
      <alignment vertical="center"/>
    </xf>
    <xf numFmtId="3" fontId="11" fillId="0" borderId="0" xfId="0" applyNumberFormat="1" applyFont="1">
      <alignment vertical="center"/>
    </xf>
    <xf numFmtId="0" fontId="10" fillId="0" borderId="0" xfId="0" applyFont="1">
      <alignment vertical="center"/>
    </xf>
    <xf numFmtId="41" fontId="11" fillId="0" borderId="0" xfId="0" applyNumberFormat="1" applyFo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1910E-6049-44D4-A60D-37D0E2854554}">
  <dimension ref="A1:Z41"/>
  <sheetViews>
    <sheetView tabSelected="1" workbookViewId="0">
      <selection activeCell="Z16" sqref="Z16"/>
    </sheetView>
  </sheetViews>
  <sheetFormatPr defaultRowHeight="16.5" x14ac:dyDescent="0.3"/>
  <cols>
    <col min="1" max="1" width="13" customWidth="1"/>
    <col min="2" max="2" width="15.25" bestFit="1" customWidth="1"/>
    <col min="5" max="5" width="10.875" bestFit="1" customWidth="1"/>
    <col min="6" max="6" width="11" bestFit="1" customWidth="1"/>
    <col min="9" max="9" width="10.875" bestFit="1" customWidth="1"/>
    <col min="12" max="12" width="10.875" bestFit="1" customWidth="1"/>
    <col min="13" max="13" width="11.875" bestFit="1" customWidth="1"/>
    <col min="18" max="19" width="10.25" bestFit="1" customWidth="1"/>
    <col min="21" max="21" width="14.75" customWidth="1"/>
    <col min="22" max="22" width="14.125" customWidth="1"/>
    <col min="26" max="26" width="10.25" bestFit="1" customWidth="1"/>
  </cols>
  <sheetData>
    <row r="1" spans="1:13" ht="31.5" x14ac:dyDescent="0.3">
      <c r="B1" s="26" t="s">
        <v>60</v>
      </c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3" ht="17.25" x14ac:dyDescent="0.3">
      <c r="A2" s="3" t="s">
        <v>17</v>
      </c>
      <c r="B2" s="4" t="s">
        <v>12</v>
      </c>
      <c r="C2" s="4" t="s">
        <v>13</v>
      </c>
      <c r="D2" s="4" t="s">
        <v>15</v>
      </c>
      <c r="E2" s="4" t="s">
        <v>14</v>
      </c>
      <c r="F2" s="4" t="s">
        <v>16</v>
      </c>
      <c r="H2" s="3" t="s">
        <v>17</v>
      </c>
      <c r="I2" s="4" t="s">
        <v>12</v>
      </c>
      <c r="J2" s="4" t="s">
        <v>13</v>
      </c>
      <c r="K2" s="4" t="s">
        <v>15</v>
      </c>
      <c r="L2" s="4" t="s">
        <v>14</v>
      </c>
      <c r="M2" s="4" t="s">
        <v>16</v>
      </c>
    </row>
    <row r="3" spans="1:13" x14ac:dyDescent="0.3">
      <c r="A3" t="s">
        <v>0</v>
      </c>
      <c r="B3" s="1"/>
      <c r="C3" s="1"/>
      <c r="D3" s="9"/>
      <c r="E3" s="10"/>
      <c r="F3" s="9"/>
      <c r="H3" t="s">
        <v>30</v>
      </c>
      <c r="I3" s="6">
        <v>133080</v>
      </c>
      <c r="J3" s="6">
        <v>21600</v>
      </c>
      <c r="K3" s="10">
        <v>21600</v>
      </c>
      <c r="L3" s="10">
        <v>700000</v>
      </c>
      <c r="M3" s="9"/>
    </row>
    <row r="4" spans="1:13" x14ac:dyDescent="0.3">
      <c r="A4" t="s">
        <v>1</v>
      </c>
      <c r="B4" s="1"/>
      <c r="C4" s="1"/>
      <c r="D4" s="9"/>
      <c r="E4" s="10"/>
      <c r="F4" s="9"/>
      <c r="H4" t="s">
        <v>31</v>
      </c>
      <c r="I4" s="6">
        <v>135960</v>
      </c>
      <c r="J4" s="6">
        <v>21600</v>
      </c>
      <c r="K4" s="10">
        <v>21600</v>
      </c>
      <c r="L4" s="10">
        <v>700000</v>
      </c>
      <c r="M4" s="9"/>
    </row>
    <row r="5" spans="1:13" x14ac:dyDescent="0.3">
      <c r="A5" t="s">
        <v>2</v>
      </c>
      <c r="B5" s="1"/>
      <c r="C5" s="1"/>
      <c r="D5" s="9"/>
      <c r="E5" s="10"/>
      <c r="F5" s="9"/>
      <c r="H5" t="s">
        <v>32</v>
      </c>
      <c r="I5" s="6">
        <v>135680</v>
      </c>
      <c r="J5" s="6">
        <v>19200</v>
      </c>
      <c r="K5" s="10">
        <v>19200</v>
      </c>
      <c r="L5" s="10">
        <v>700000</v>
      </c>
      <c r="M5" s="9"/>
    </row>
    <row r="6" spans="1:13" x14ac:dyDescent="0.3">
      <c r="A6" t="s">
        <v>3</v>
      </c>
      <c r="B6" s="1"/>
      <c r="C6" s="1"/>
      <c r="D6" s="9"/>
      <c r="E6" s="10"/>
      <c r="F6" s="9"/>
      <c r="H6" t="s">
        <v>33</v>
      </c>
      <c r="I6" s="6">
        <v>129000</v>
      </c>
      <c r="J6" s="6">
        <v>24000</v>
      </c>
      <c r="K6" s="10">
        <v>24000</v>
      </c>
      <c r="L6" s="10">
        <v>700000</v>
      </c>
      <c r="M6" s="9"/>
    </row>
    <row r="7" spans="1:13" x14ac:dyDescent="0.3">
      <c r="A7" t="s">
        <v>4</v>
      </c>
      <c r="B7" s="1"/>
      <c r="C7" s="1"/>
      <c r="D7" s="9"/>
      <c r="E7" s="10"/>
      <c r="F7" s="9"/>
      <c r="H7" t="s">
        <v>34</v>
      </c>
      <c r="I7" s="6">
        <v>140280</v>
      </c>
      <c r="J7" s="6">
        <v>19200</v>
      </c>
      <c r="K7" s="10">
        <v>19200</v>
      </c>
      <c r="L7" s="10">
        <v>700000</v>
      </c>
      <c r="M7" s="9"/>
    </row>
    <row r="8" spans="1:13" x14ac:dyDescent="0.3">
      <c r="A8" t="s">
        <v>5</v>
      </c>
      <c r="B8" s="1"/>
      <c r="C8" s="1"/>
      <c r="D8" s="9"/>
      <c r="E8" s="10"/>
      <c r="F8" s="9"/>
      <c r="H8" t="s">
        <v>35</v>
      </c>
      <c r="I8" s="6">
        <v>123880</v>
      </c>
      <c r="J8" s="6">
        <v>24000</v>
      </c>
      <c r="K8" s="10">
        <v>24000</v>
      </c>
      <c r="L8" s="10">
        <v>700000</v>
      </c>
      <c r="M8" s="9"/>
    </row>
    <row r="9" spans="1:13" x14ac:dyDescent="0.3">
      <c r="A9" t="s">
        <v>6</v>
      </c>
      <c r="B9" s="1"/>
      <c r="C9" s="1"/>
      <c r="D9" s="9"/>
      <c r="E9" s="10"/>
      <c r="F9" s="9"/>
      <c r="H9" t="s">
        <v>36</v>
      </c>
      <c r="I9" s="6">
        <v>140120</v>
      </c>
      <c r="J9" s="6">
        <v>19200</v>
      </c>
      <c r="K9" s="10">
        <v>19200</v>
      </c>
      <c r="L9" s="10">
        <v>700000</v>
      </c>
      <c r="M9" s="9"/>
    </row>
    <row r="10" spans="1:13" x14ac:dyDescent="0.3">
      <c r="A10" t="s">
        <v>7</v>
      </c>
      <c r="B10" s="1"/>
      <c r="C10" s="1"/>
      <c r="D10" s="9"/>
      <c r="E10" s="10"/>
      <c r="F10" s="9"/>
      <c r="H10" t="s">
        <v>37</v>
      </c>
      <c r="I10" s="6">
        <v>136320</v>
      </c>
      <c r="J10" s="6">
        <v>19200</v>
      </c>
      <c r="K10" s="10">
        <v>19200</v>
      </c>
      <c r="L10" s="10">
        <v>700000</v>
      </c>
      <c r="M10" s="9"/>
    </row>
    <row r="11" spans="1:13" x14ac:dyDescent="0.3">
      <c r="A11" t="s">
        <v>8</v>
      </c>
      <c r="B11" s="1"/>
      <c r="C11" s="1"/>
      <c r="D11" s="9"/>
      <c r="E11" s="10"/>
      <c r="F11" s="9"/>
      <c r="H11" t="s">
        <v>38</v>
      </c>
      <c r="I11" s="6">
        <v>138240</v>
      </c>
      <c r="J11" s="6">
        <v>21600</v>
      </c>
      <c r="K11" s="10">
        <v>21600</v>
      </c>
      <c r="L11" s="10">
        <v>700000</v>
      </c>
      <c r="M11" s="9"/>
    </row>
    <row r="12" spans="1:13" x14ac:dyDescent="0.3">
      <c r="A12" t="s">
        <v>9</v>
      </c>
      <c r="B12" s="1"/>
      <c r="C12" s="1"/>
      <c r="D12" s="9"/>
      <c r="E12" s="10"/>
      <c r="F12" s="9"/>
      <c r="H12" t="s">
        <v>39</v>
      </c>
      <c r="I12" s="6">
        <v>139200</v>
      </c>
      <c r="J12" s="6">
        <v>12000</v>
      </c>
      <c r="K12" s="10">
        <v>12000</v>
      </c>
      <c r="L12" s="10">
        <v>700000</v>
      </c>
      <c r="M12" s="9"/>
    </row>
    <row r="13" spans="1:13" x14ac:dyDescent="0.3">
      <c r="A13" t="s">
        <v>10</v>
      </c>
      <c r="B13" s="1"/>
      <c r="C13" s="1"/>
      <c r="D13" s="9"/>
      <c r="E13" s="10"/>
      <c r="F13" s="9"/>
      <c r="H13" t="s">
        <v>40</v>
      </c>
      <c r="I13" s="6">
        <v>143520</v>
      </c>
      <c r="J13" s="6">
        <v>9600</v>
      </c>
      <c r="K13" s="10">
        <v>9600</v>
      </c>
      <c r="L13" s="10">
        <v>700000</v>
      </c>
      <c r="M13" s="9"/>
    </row>
    <row r="14" spans="1:13" x14ac:dyDescent="0.3">
      <c r="A14" t="s">
        <v>11</v>
      </c>
      <c r="B14" s="1"/>
      <c r="C14" s="1"/>
      <c r="D14" s="9"/>
      <c r="E14" s="10"/>
      <c r="F14" s="9"/>
      <c r="H14" t="s">
        <v>41</v>
      </c>
      <c r="I14" s="6">
        <v>143440</v>
      </c>
      <c r="J14" s="6">
        <v>9600</v>
      </c>
      <c r="K14" s="10">
        <v>9600</v>
      </c>
      <c r="L14" s="10">
        <v>700000</v>
      </c>
      <c r="M14" s="9"/>
    </row>
    <row r="15" spans="1:13" x14ac:dyDescent="0.3">
      <c r="B15" s="13">
        <f>SUM(B3:B14)</f>
        <v>0</v>
      </c>
      <c r="C15" s="14">
        <f t="shared" ref="C15:M15" si="0">SUM(C3:C14)</f>
        <v>0</v>
      </c>
      <c r="D15" s="11">
        <f t="shared" si="0"/>
        <v>0</v>
      </c>
      <c r="E15" s="15">
        <f t="shared" si="0"/>
        <v>0</v>
      </c>
      <c r="F15" s="11">
        <f t="shared" si="0"/>
        <v>0</v>
      </c>
      <c r="G15" s="12">
        <f t="shared" si="0"/>
        <v>0</v>
      </c>
      <c r="H15" s="12">
        <f t="shared" si="0"/>
        <v>0</v>
      </c>
      <c r="I15" s="13">
        <f t="shared" si="0"/>
        <v>1638720</v>
      </c>
      <c r="J15" s="14">
        <f t="shared" si="0"/>
        <v>220800</v>
      </c>
      <c r="K15" s="11">
        <f t="shared" si="0"/>
        <v>220800</v>
      </c>
      <c r="L15" s="15">
        <f t="shared" si="0"/>
        <v>8400000</v>
      </c>
      <c r="M15" s="11">
        <f t="shared" si="0"/>
        <v>0</v>
      </c>
    </row>
    <row r="16" spans="1:13" x14ac:dyDescent="0.3">
      <c r="E16" s="2"/>
      <c r="L16" s="2"/>
    </row>
    <row r="17" spans="1:26" x14ac:dyDescent="0.3">
      <c r="A17" t="s">
        <v>18</v>
      </c>
      <c r="B17" s="5"/>
      <c r="C17" s="5"/>
      <c r="D17" s="9"/>
      <c r="E17" s="10"/>
      <c r="F17" s="9"/>
      <c r="H17" t="s">
        <v>42</v>
      </c>
      <c r="I17" s="7">
        <v>139840</v>
      </c>
      <c r="J17" s="7">
        <v>19200</v>
      </c>
      <c r="K17" s="10">
        <v>19200</v>
      </c>
      <c r="L17" s="10">
        <v>700000</v>
      </c>
      <c r="M17" s="9"/>
    </row>
    <row r="18" spans="1:26" x14ac:dyDescent="0.3">
      <c r="A18" t="s">
        <v>19</v>
      </c>
      <c r="B18" s="5"/>
      <c r="C18" s="5"/>
      <c r="D18" s="9"/>
      <c r="E18" s="10"/>
      <c r="F18" s="9"/>
      <c r="H18" t="s">
        <v>43</v>
      </c>
      <c r="I18" s="8">
        <v>137440</v>
      </c>
      <c r="J18" s="8">
        <v>4800</v>
      </c>
      <c r="K18" s="10">
        <v>4800</v>
      </c>
      <c r="L18" s="10">
        <v>700000</v>
      </c>
      <c r="M18" s="9"/>
    </row>
    <row r="19" spans="1:26" x14ac:dyDescent="0.3">
      <c r="A19" t="s">
        <v>20</v>
      </c>
      <c r="B19" s="5">
        <v>128040</v>
      </c>
      <c r="C19" s="5">
        <v>19200</v>
      </c>
      <c r="D19" s="10">
        <v>19200</v>
      </c>
      <c r="E19" s="10">
        <v>700000</v>
      </c>
      <c r="F19" s="9"/>
      <c r="H19" t="s">
        <v>44</v>
      </c>
      <c r="I19" s="7">
        <v>142000</v>
      </c>
      <c r="J19" s="7">
        <v>14400</v>
      </c>
      <c r="K19" s="9">
        <v>600</v>
      </c>
      <c r="L19" s="10">
        <v>700000</v>
      </c>
      <c r="M19" s="9"/>
    </row>
    <row r="20" spans="1:26" x14ac:dyDescent="0.3">
      <c r="A20" t="s">
        <v>21</v>
      </c>
      <c r="B20" s="5">
        <v>127360</v>
      </c>
      <c r="C20" s="5">
        <v>19200</v>
      </c>
      <c r="D20" s="10">
        <v>19200</v>
      </c>
      <c r="E20" s="10">
        <v>700000</v>
      </c>
      <c r="F20" s="9"/>
      <c r="H20" t="s">
        <v>45</v>
      </c>
      <c r="I20" s="7">
        <v>132040</v>
      </c>
      <c r="J20" s="7">
        <v>24000</v>
      </c>
      <c r="K20" s="10">
        <v>24000</v>
      </c>
      <c r="L20" s="10">
        <v>700000</v>
      </c>
      <c r="M20" s="9"/>
    </row>
    <row r="21" spans="1:26" x14ac:dyDescent="0.3">
      <c r="A21" t="s">
        <v>22</v>
      </c>
      <c r="B21" s="5">
        <v>134680</v>
      </c>
      <c r="C21" s="5">
        <v>24000</v>
      </c>
      <c r="D21" s="10">
        <v>24000</v>
      </c>
      <c r="E21" s="10">
        <v>700000</v>
      </c>
      <c r="F21" s="9"/>
      <c r="H21" t="s">
        <v>46</v>
      </c>
      <c r="I21" s="7">
        <v>133760</v>
      </c>
      <c r="J21" s="7">
        <v>16800</v>
      </c>
      <c r="K21" s="10">
        <v>16800</v>
      </c>
      <c r="L21" s="10">
        <v>700000</v>
      </c>
      <c r="M21" s="9"/>
    </row>
    <row r="22" spans="1:26" x14ac:dyDescent="0.3">
      <c r="A22" t="s">
        <v>23</v>
      </c>
      <c r="B22" s="5">
        <v>109320</v>
      </c>
      <c r="C22" s="5">
        <v>12000</v>
      </c>
      <c r="D22" s="10">
        <v>12000</v>
      </c>
      <c r="E22" s="10">
        <v>700000</v>
      </c>
      <c r="F22" s="9"/>
      <c r="H22" t="s">
        <v>47</v>
      </c>
      <c r="I22" s="7">
        <v>144340</v>
      </c>
      <c r="J22" s="7">
        <v>19200</v>
      </c>
      <c r="K22" s="10">
        <v>19200</v>
      </c>
      <c r="L22" s="10">
        <v>700000</v>
      </c>
      <c r="M22" s="9"/>
    </row>
    <row r="23" spans="1:26" x14ac:dyDescent="0.3">
      <c r="A23" t="s">
        <v>24</v>
      </c>
      <c r="B23" s="5">
        <v>115360</v>
      </c>
      <c r="C23" s="5">
        <v>24000</v>
      </c>
      <c r="D23" s="10">
        <v>24000</v>
      </c>
      <c r="E23" s="10">
        <v>700000</v>
      </c>
      <c r="F23" s="9"/>
      <c r="H23" t="s">
        <v>48</v>
      </c>
      <c r="I23" s="7">
        <v>144880</v>
      </c>
      <c r="J23" s="7">
        <v>16800</v>
      </c>
      <c r="K23" s="10">
        <v>16800</v>
      </c>
      <c r="L23" s="10">
        <v>700000</v>
      </c>
      <c r="M23" s="9"/>
    </row>
    <row r="24" spans="1:26" x14ac:dyDescent="0.3">
      <c r="A24" t="s">
        <v>25</v>
      </c>
      <c r="B24" s="5">
        <v>137630</v>
      </c>
      <c r="C24" s="5">
        <v>24000</v>
      </c>
      <c r="D24" s="10">
        <v>24000</v>
      </c>
      <c r="E24" s="10">
        <v>700000</v>
      </c>
      <c r="F24" s="10">
        <v>10000000</v>
      </c>
      <c r="H24" t="s">
        <v>49</v>
      </c>
      <c r="I24" s="7">
        <v>145640</v>
      </c>
      <c r="J24" s="7">
        <v>24000</v>
      </c>
      <c r="K24" s="10">
        <v>24000</v>
      </c>
      <c r="L24" s="10">
        <v>700000</v>
      </c>
      <c r="M24" s="9"/>
    </row>
    <row r="25" spans="1:26" x14ac:dyDescent="0.3">
      <c r="A25" t="s">
        <v>26</v>
      </c>
      <c r="B25" s="5">
        <v>147680</v>
      </c>
      <c r="C25" s="5">
        <v>24000</v>
      </c>
      <c r="D25" s="10">
        <v>24000</v>
      </c>
      <c r="E25" s="10">
        <v>700000</v>
      </c>
      <c r="F25" s="9"/>
      <c r="H25" t="s">
        <v>50</v>
      </c>
      <c r="I25" s="7"/>
      <c r="J25" s="7"/>
      <c r="K25" s="9"/>
      <c r="L25" s="10"/>
      <c r="M25" s="9"/>
    </row>
    <row r="26" spans="1:26" x14ac:dyDescent="0.3">
      <c r="A26" t="s">
        <v>27</v>
      </c>
      <c r="B26" s="5">
        <v>132200</v>
      </c>
      <c r="C26" s="5">
        <v>21600</v>
      </c>
      <c r="D26" s="10">
        <v>21600</v>
      </c>
      <c r="E26" s="10">
        <v>700000</v>
      </c>
      <c r="F26" s="9"/>
      <c r="H26" t="s">
        <v>51</v>
      </c>
      <c r="I26" s="9"/>
      <c r="J26" s="9"/>
      <c r="K26" s="9"/>
      <c r="L26" s="10"/>
      <c r="M26" s="9"/>
    </row>
    <row r="27" spans="1:26" x14ac:dyDescent="0.3">
      <c r="A27" t="s">
        <v>28</v>
      </c>
      <c r="B27" s="5">
        <v>131120</v>
      </c>
      <c r="C27" s="5">
        <v>24000</v>
      </c>
      <c r="D27" s="10">
        <v>24000</v>
      </c>
      <c r="E27" s="10">
        <v>700000</v>
      </c>
      <c r="F27" s="9"/>
      <c r="H27" t="s">
        <v>52</v>
      </c>
      <c r="I27" s="9"/>
      <c r="J27" s="9"/>
      <c r="K27" s="9"/>
      <c r="L27" s="10"/>
      <c r="M27" s="9"/>
    </row>
    <row r="28" spans="1:26" x14ac:dyDescent="0.3">
      <c r="A28" t="s">
        <v>29</v>
      </c>
      <c r="B28" s="5">
        <v>130640</v>
      </c>
      <c r="C28" s="5">
        <v>16800</v>
      </c>
      <c r="D28" s="10">
        <v>16800</v>
      </c>
      <c r="E28" s="10">
        <v>700000</v>
      </c>
      <c r="F28" s="9"/>
      <c r="H28" t="s">
        <v>53</v>
      </c>
      <c r="I28" s="9"/>
      <c r="J28" s="9"/>
      <c r="K28" s="9"/>
      <c r="L28" s="10"/>
      <c r="M28" s="9"/>
    </row>
    <row r="29" spans="1:26" x14ac:dyDescent="0.3">
      <c r="B29" s="13">
        <f>SUM(B17:B28)</f>
        <v>1294030</v>
      </c>
      <c r="C29" s="14">
        <f t="shared" ref="C29:M29" si="1">SUM(C17:C28)</f>
        <v>208800</v>
      </c>
      <c r="D29" s="11">
        <f t="shared" si="1"/>
        <v>208800</v>
      </c>
      <c r="E29" s="15">
        <f t="shared" si="1"/>
        <v>7000000</v>
      </c>
      <c r="F29" s="11">
        <f t="shared" si="1"/>
        <v>10000000</v>
      </c>
      <c r="G29" s="12">
        <f t="shared" si="1"/>
        <v>0</v>
      </c>
      <c r="H29" s="12">
        <f t="shared" si="1"/>
        <v>0</v>
      </c>
      <c r="I29" s="13">
        <f t="shared" si="1"/>
        <v>1119940</v>
      </c>
      <c r="J29" s="14">
        <f t="shared" si="1"/>
        <v>139200</v>
      </c>
      <c r="K29" s="11">
        <f t="shared" si="1"/>
        <v>125400</v>
      </c>
      <c r="L29" s="15">
        <f t="shared" si="1"/>
        <v>5600000</v>
      </c>
      <c r="M29" s="11">
        <f t="shared" si="1"/>
        <v>0</v>
      </c>
    </row>
    <row r="32" spans="1:26" ht="20.25" x14ac:dyDescent="0.3">
      <c r="A32" s="18" t="s">
        <v>55</v>
      </c>
      <c r="B32" s="17">
        <f>B15+I15+B29+I29</f>
        <v>4052690</v>
      </c>
      <c r="C32" s="18"/>
      <c r="D32" s="16"/>
      <c r="R32" t="s">
        <v>62</v>
      </c>
      <c r="S32" s="2">
        <v>15052690</v>
      </c>
      <c r="T32">
        <v>4</v>
      </c>
      <c r="U32" s="2">
        <v>3763172</v>
      </c>
      <c r="Z32" s="2">
        <v>7526345</v>
      </c>
    </row>
    <row r="33" spans="1:26" ht="20.25" x14ac:dyDescent="0.3">
      <c r="A33" s="18" t="s">
        <v>56</v>
      </c>
      <c r="B33" s="17">
        <f>E15+L15+E29+L29</f>
        <v>21000000</v>
      </c>
      <c r="C33" s="18"/>
      <c r="D33" s="16"/>
      <c r="E33" s="28" t="s">
        <v>61</v>
      </c>
      <c r="F33" s="29"/>
      <c r="G33" s="29"/>
      <c r="H33" s="29"/>
      <c r="I33" s="29"/>
      <c r="J33" s="29"/>
      <c r="U33" s="2">
        <v>3763172</v>
      </c>
      <c r="Z33" s="2">
        <v>7526345</v>
      </c>
    </row>
    <row r="34" spans="1:26" ht="20.25" x14ac:dyDescent="0.3">
      <c r="A34" s="18" t="s">
        <v>58</v>
      </c>
      <c r="B34" s="17">
        <f>B32+B33</f>
        <v>25052690</v>
      </c>
      <c r="C34" s="18"/>
      <c r="D34" s="16"/>
      <c r="E34" s="29"/>
      <c r="F34" s="29"/>
      <c r="G34" s="29"/>
      <c r="H34" s="29"/>
      <c r="I34" s="29"/>
      <c r="J34" s="29"/>
      <c r="M34" s="21"/>
      <c r="U34" s="2">
        <v>3763172</v>
      </c>
      <c r="Z34" s="2">
        <v>3763173</v>
      </c>
    </row>
    <row r="35" spans="1:26" ht="20.25" x14ac:dyDescent="0.3">
      <c r="A35" s="18" t="s">
        <v>57</v>
      </c>
      <c r="B35" s="17">
        <v>10000000</v>
      </c>
      <c r="C35" s="18"/>
      <c r="D35" s="16"/>
      <c r="E35" s="29"/>
      <c r="F35" s="29"/>
      <c r="G35" s="29"/>
      <c r="H35" s="29"/>
      <c r="I35" s="29"/>
      <c r="J35" s="29"/>
      <c r="M35" s="21"/>
      <c r="U35" s="2">
        <v>3763172</v>
      </c>
      <c r="Z35" s="2">
        <v>3763173</v>
      </c>
    </row>
    <row r="36" spans="1:26" ht="20.25" x14ac:dyDescent="0.3">
      <c r="A36" s="18" t="s">
        <v>59</v>
      </c>
      <c r="B36" s="19">
        <f>B34-B35</f>
        <v>15052690</v>
      </c>
      <c r="C36" s="18"/>
      <c r="D36" s="16"/>
      <c r="E36" s="29"/>
      <c r="F36" s="29"/>
      <c r="G36" s="29"/>
      <c r="H36" s="29"/>
      <c r="I36" s="29"/>
      <c r="J36" s="29"/>
      <c r="V36" s="2">
        <f>U32+U33+U34+U35</f>
        <v>15052688</v>
      </c>
      <c r="Z36" s="2">
        <f>SUM(Z32:Z35)</f>
        <v>22579036</v>
      </c>
    </row>
    <row r="37" spans="1:26" ht="20.25" x14ac:dyDescent="0.3">
      <c r="A37" s="18" t="s">
        <v>54</v>
      </c>
      <c r="B37" s="20">
        <f>K15+K29+D29</f>
        <v>555000</v>
      </c>
      <c r="C37" s="18"/>
      <c r="D37" s="16"/>
      <c r="E37" s="29"/>
      <c r="F37" s="29"/>
      <c r="G37" s="29"/>
      <c r="H37" s="29"/>
      <c r="I37" s="29"/>
      <c r="J37" s="29"/>
    </row>
    <row r="38" spans="1:26" ht="20.25" x14ac:dyDescent="0.3">
      <c r="A38" s="24"/>
      <c r="B38" s="25"/>
      <c r="C38" s="22"/>
      <c r="D38" s="16"/>
      <c r="E38" s="29"/>
      <c r="F38" s="29"/>
      <c r="G38" s="29"/>
      <c r="H38" s="29"/>
      <c r="I38" s="29"/>
      <c r="J38" s="29"/>
    </row>
    <row r="39" spans="1:26" ht="20.25" x14ac:dyDescent="0.3">
      <c r="A39" s="22"/>
      <c r="B39" s="23"/>
      <c r="C39" s="22"/>
      <c r="D39" s="16"/>
      <c r="R39" s="2">
        <v>15052690</v>
      </c>
    </row>
    <row r="40" spans="1:26" ht="20.25" x14ac:dyDescent="0.3">
      <c r="A40" s="16"/>
      <c r="B40" s="16"/>
      <c r="C40" s="16"/>
      <c r="D40" s="16"/>
      <c r="R40" s="2">
        <v>4052690</v>
      </c>
    </row>
    <row r="41" spans="1:26" x14ac:dyDescent="0.3">
      <c r="R41" s="2">
        <f>SUM(R39:R40)</f>
        <v>19105380</v>
      </c>
    </row>
  </sheetData>
  <mergeCells count="2">
    <mergeCell ref="B1:L1"/>
    <mergeCell ref="E33:J3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경희 박</cp:lastModifiedBy>
  <cp:lastPrinted>2025-10-01T12:06:01Z</cp:lastPrinted>
  <dcterms:created xsi:type="dcterms:W3CDTF">2025-10-01T11:35:56Z</dcterms:created>
  <dcterms:modified xsi:type="dcterms:W3CDTF">2025-11-27T02:46:06Z</dcterms:modified>
</cp:coreProperties>
</file>